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Scanned Documents\Vatsal\Fees Working\"/>
    </mc:Choice>
  </mc:AlternateContent>
  <xr:revisionPtr revIDLastSave="0" documentId="13_ncr:1_{8F715F88-777C-49F0-8E4C-FC6540A09C38}" xr6:coauthVersionLast="47" xr6:coauthVersionMax="47" xr10:uidLastSave="{00000000-0000-0000-0000-000000000000}"/>
  <bookViews>
    <workbookView xWindow="-108" yWindow="-108" windowWidth="23256" windowHeight="12576" tabRatio="830" xr2:uid="{00000000-000D-0000-FFFF-FFFF00000000}"/>
  </bookViews>
  <sheets>
    <sheet name="Fixed Fees - 2.5%" sheetId="7"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7" l="1"/>
  <c r="B27" i="7" s="1"/>
  <c r="B28" i="7" s="1"/>
  <c r="B29" i="7" s="1"/>
  <c r="B30" i="7" s="1"/>
  <c r="B31" i="7" l="1"/>
  <c r="J10" i="7" l="1"/>
  <c r="H10" i="7"/>
  <c r="F10" i="7"/>
  <c r="J11" i="7" l="1"/>
  <c r="J12" i="7" s="1"/>
  <c r="J14" i="7" s="1"/>
  <c r="H11" i="7"/>
  <c r="H12" i="7" s="1"/>
  <c r="F11" i="7"/>
  <c r="F12" i="7" s="1"/>
  <c r="F14" i="7" s="1"/>
  <c r="F16" i="7" l="1"/>
  <c r="J17" i="7"/>
  <c r="J16" i="7"/>
  <c r="H14" i="7"/>
  <c r="J18" i="7" l="1"/>
  <c r="J19" i="7" s="1"/>
  <c r="J21" i="7" s="1"/>
  <c r="J22" i="7" s="1"/>
  <c r="F17" i="7"/>
  <c r="F18" i="7" s="1"/>
  <c r="F19" i="7" s="1"/>
  <c r="H17" i="7"/>
  <c r="H16" i="7"/>
  <c r="H18" i="7" s="1"/>
  <c r="F21" i="7" l="1"/>
  <c r="F22" i="7" s="1"/>
  <c r="H19" i="7"/>
  <c r="H21" i="7" s="1"/>
  <c r="H22" i="7" s="1"/>
</calcChain>
</file>

<file path=xl/sharedStrings.xml><?xml version="1.0" encoding="utf-8"?>
<sst xmlns="http://schemas.openxmlformats.org/spreadsheetml/2006/main" count="55" uniqueCount="54">
  <si>
    <t>Assumptions</t>
  </si>
  <si>
    <t>Management Fee (%age per annum)</t>
  </si>
  <si>
    <t>Capital Contribution (Rs.)</t>
  </si>
  <si>
    <t>Gain of</t>
  </si>
  <si>
    <t>Loss of</t>
  </si>
  <si>
    <t>No Change</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</si>
  <si>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</si>
  <si>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</si>
  <si>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</si>
  <si>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</si>
  <si>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</si>
  <si>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</si>
  <si>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</si>
  <si>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</si>
  <si>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</si>
  <si>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</si>
  <si>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</si>
  <si>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</si>
  <si>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</si>
  <si>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</si>
  <si>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</si>
  <si>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</si>
  <si>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</si>
  <si>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</si>
  <si>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</si>
  <si>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</si>
  <si>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</si>
  <si>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</si>
  <si>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</si>
  <si>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</si>
  <si>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</si>
  <si>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</si>
  <si>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</si>
  <si>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</si>
  <si>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</si>
  <si>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</si>
  <si>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</si>
  <si>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d</t>
  </si>
  <si>
    <t>All Fees and charges are subject to GST.</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</si>
  <si>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</si>
  <si>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</si>
  <si>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</si>
  <si>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</si>
  <si>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</si>
  <si>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</si>
  <si>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</si>
  <si>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</si>
  <si>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</si>
  <si>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</si>
  <si>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ix = iii + viii</t>
  </si>
  <si>
    <t>x = ((ix - i) / i) %</t>
  </si>
  <si>
    <t xml:space="preserve">Notes: </t>
  </si>
  <si>
    <t xml:space="preserve">Portfolio Managers are advised to also refer to the illustrations provided in Annexure 4A of Master Circular for Portfolio Managers dated June 07, 2024.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</si>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</sst>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_ ;[Red]\-#,##0.00\ "/>
    <numFmt numFmtId="165" formatCode="#,##0_ ;[Red]\-#,##0\ "/>
  </numFmts>
  <fonts count="4" x14ac:knownFonts="1">
    <font>
      <sz val="11"/>
      <color theme="1"/>
      <name val="Calibri"/>
      <family val="2"/>
      <scheme val="minor"/>
    </font>
    <font>
      <sz val="11"/>
      <color theme="1"/>
      <name val="Calibri"/>
      <family val="2"/>
      <scheme val="minor"/>
    </font>
    <font>
      <sz val="11"/>
      <color theme="1"/>
      <name val="Cambria"/>
      <family val="1"/>
    </font>
    <font>
      <b/>
      <sz val="11"/>
      <color theme="1"/>
      <name val="Cambria"/>
      <family val="1"/>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3" fillId="0" borderId="7"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vertical="center"/>
    </xf>
    <xf numFmtId="0" fontId="2" fillId="0" borderId="1" xfId="0" applyFont="1" applyBorder="1" applyAlignment="1">
      <alignment vertical="center"/>
    </xf>
    <xf numFmtId="0" fontId="2" fillId="0" borderId="11" xfId="0" applyFont="1" applyBorder="1" applyAlignment="1">
      <alignment vertical="center"/>
    </xf>
    <xf numFmtId="10" fontId="2" fillId="0" borderId="1" xfId="0" applyNumberFormat="1" applyFont="1" applyBorder="1" applyAlignment="1">
      <alignment vertical="center"/>
    </xf>
    <xf numFmtId="0" fontId="2" fillId="0" borderId="1" xfId="0" applyFont="1" applyBorder="1" applyAlignment="1">
      <alignment vertical="center" wrapText="1"/>
    </xf>
    <xf numFmtId="10" fontId="2" fillId="0" borderId="3" xfId="0" applyNumberFormat="1" applyFont="1" applyBorder="1" applyAlignment="1">
      <alignment vertical="center"/>
    </xf>
    <xf numFmtId="0" fontId="2" fillId="0" borderId="3" xfId="0" applyFont="1" applyBorder="1" applyAlignment="1">
      <alignment vertical="center"/>
    </xf>
    <xf numFmtId="0" fontId="2" fillId="0" borderId="17" xfId="0"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right" vertical="center"/>
    </xf>
    <xf numFmtId="9" fontId="3" fillId="0" borderId="4" xfId="0" applyNumberFormat="1" applyFont="1" applyBorder="1" applyAlignment="1">
      <alignment horizontal="left" vertical="center"/>
    </xf>
    <xf numFmtId="9" fontId="3" fillId="0" borderId="18" xfId="0" applyNumberFormat="1" applyFont="1" applyBorder="1" applyAlignment="1">
      <alignment horizontal="left" vertical="center"/>
    </xf>
    <xf numFmtId="0" fontId="2" fillId="0" borderId="1" xfId="0" quotePrefix="1" applyFont="1" applyBorder="1" applyAlignment="1">
      <alignment vertical="center" wrapText="1"/>
    </xf>
    <xf numFmtId="0" fontId="2" fillId="0" borderId="5" xfId="0" applyFont="1" applyBorder="1" applyAlignment="1">
      <alignment horizontal="center" vertical="center"/>
    </xf>
    <xf numFmtId="0" fontId="2" fillId="0" borderId="0" xfId="0" applyFont="1" applyAlignment="1">
      <alignment horizontal="left" vertical="center"/>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3" fillId="0" borderId="12" xfId="0" applyFont="1" applyBorder="1" applyAlignment="1">
      <alignment horizontal="center" vertical="center"/>
    </xf>
    <xf numFmtId="165" fontId="2" fillId="0" borderId="1" xfId="0" applyNumberFormat="1" applyFont="1" applyBorder="1" applyAlignment="1">
      <alignment horizontal="right" vertical="center"/>
    </xf>
    <xf numFmtId="165" fontId="2" fillId="0" borderId="11" xfId="0" applyNumberFormat="1" applyFont="1" applyBorder="1" applyAlignment="1">
      <alignment horizontal="right" vertical="center"/>
    </xf>
    <xf numFmtId="43" fontId="2" fillId="0" borderId="1" xfId="1" applyFont="1" applyBorder="1" applyAlignment="1">
      <alignment horizontal="right" vertical="center"/>
    </xf>
    <xf numFmtId="43" fontId="2" fillId="0" borderId="11" xfId="1" applyFont="1" applyBorder="1" applyAlignment="1">
      <alignment horizontal="right" vertical="center"/>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1" xfId="0" applyNumberFormat="1" applyFont="1" applyBorder="1" applyAlignment="1">
      <alignment horizontal="right" vertical="center"/>
    </xf>
    <xf numFmtId="164" fontId="2" fillId="0" borderId="11" xfId="0" applyNumberFormat="1" applyFont="1" applyBorder="1" applyAlignment="1">
      <alignment horizontal="right" vertical="center"/>
    </xf>
    <xf numFmtId="10" fontId="2" fillId="0" borderId="1" xfId="2" applyNumberFormat="1" applyFont="1" applyBorder="1" applyAlignment="1">
      <alignment horizontal="right" vertical="center"/>
    </xf>
    <xf numFmtId="10" fontId="2" fillId="0" borderId="11" xfId="2" applyNumberFormat="1" applyFont="1" applyBorder="1" applyAlignment="1">
      <alignment horizontal="righ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zoomScaleNormal="100" workbookViewId="0">
      <selection activeCell="E6" sqref="E6"/>
    </sheetView>
  </sheetViews>
  <sheetFormatPr defaultColWidth="8.77734375" defaultRowHeight="13.8" x14ac:dyDescent="0.3"/>
  <cols>
    <col min="1" max="1" width="8.77734375" style="4"/>
    <col min="2" max="2" width="5.44140625" style="1" customWidth="1"/>
    <col min="3" max="3" width="48" style="2" customWidth="1"/>
    <col min="4" max="4" width="4.5546875" style="3" customWidth="1"/>
    <col min="5" max="5" width="18.44140625" style="2" customWidth="1"/>
    <col min="6" max="6" width="8.44140625" style="4" customWidth="1"/>
    <col min="7" max="7" width="5.77734375" style="4" customWidth="1"/>
    <col min="8" max="8" width="8.44140625" style="4" customWidth="1"/>
    <col min="9" max="9" width="5.21875" style="4" customWidth="1"/>
    <col min="10" max="10" width="10.77734375" style="4" customWidth="1"/>
    <col min="11" max="11" width="3.5546875" style="4" customWidth="1"/>
    <col min="12" max="16384" width="8.77734375" style="4"/>
  </cols>
  <sheetData>
    <row r="1" spans="3:11" ht="14.4" thickBot="1" x14ac:dyDescent="0.35"/>
    <row r="2" spans="3:11" x14ac:dyDescent="0.3">
      <c r="C2" s="5" t="s">
        <v>0</v>
      </c>
      <c r="D2" s="6"/>
      <c r="E2" s="7"/>
      <c r="F2" s="8"/>
      <c r="G2" s="8"/>
      <c r="H2" s="8"/>
      <c r="I2" s="8"/>
      <c r="J2" s="8"/>
      <c r="K2" s="9"/>
    </row>
    <row r="3" spans="3:11" x14ac:dyDescent="0.3">
      <c r="C3" s="10" t="s">
        <v>2</v>
      </c>
      <c r="D3" s="11" t="s">
        <v>14</v>
      </c>
      <c r="E3" s="12">
        <v>5000000</v>
      </c>
      <c r="F3" s="13"/>
      <c r="G3" s="13"/>
      <c r="H3" s="13"/>
      <c r="I3" s="13"/>
      <c r="J3" s="13"/>
      <c r="K3" s="14"/>
    </row>
    <row r="4" spans="3:11" x14ac:dyDescent="0.3">
      <c r="C4" s="10" t="s">
        <v>1</v>
      </c>
      <c r="D4" s="11" t="s">
        <v>15</v>
      </c>
      <c r="E4" s="15">
        <v>2.5000000000000001E-2</v>
      </c>
      <c r="F4" s="13"/>
      <c r="G4" s="13"/>
      <c r="H4" s="13"/>
      <c r="I4" s="13"/>
      <c r="J4" s="13"/>
      <c r="K4" s="14"/>
    </row>
    <row r="5" spans="3:11" x14ac:dyDescent="0.3">
      <c r="C5" s="10" t="s">
        <v>36</v>
      </c>
      <c r="D5" s="11" t="s">
        <v>16</v>
      </c>
      <c r="E5" s="15">
        <v>1.5E-3</v>
      </c>
      <c r="F5" s="13"/>
      <c r="G5" s="13"/>
      <c r="H5" s="13"/>
      <c r="I5" s="13"/>
      <c r="J5" s="13"/>
      <c r="K5" s="14"/>
    </row>
    <row r="6" spans="3:11" x14ac:dyDescent="0.3">
      <c r="C6" s="10" t="s">
        <v>40</v>
      </c>
      <c r="D6" s="11" t="s">
        <v>37</v>
      </c>
      <c r="E6" s="15">
        <v>2E-3</v>
      </c>
      <c r="F6" s="13"/>
      <c r="G6" s="13"/>
      <c r="H6" s="13"/>
      <c r="I6" s="13"/>
      <c r="J6" s="13"/>
      <c r="K6" s="14"/>
    </row>
    <row r="7" spans="3:11" ht="14.4" thickBot="1" x14ac:dyDescent="0.35">
      <c r="C7" s="10"/>
      <c r="D7" s="11"/>
      <c r="E7" s="16"/>
      <c r="F7" s="17"/>
      <c r="G7" s="18"/>
      <c r="H7" s="18"/>
      <c r="I7" s="18"/>
      <c r="J7" s="18"/>
      <c r="K7" s="19"/>
    </row>
    <row r="8" spans="3:11" ht="14.4" thickBot="1" x14ac:dyDescent="0.35">
      <c r="C8" s="27" t="s">
        <v>34</v>
      </c>
      <c r="D8" s="28"/>
      <c r="E8" s="29"/>
      <c r="F8" s="30" t="s">
        <v>11</v>
      </c>
      <c r="G8" s="31"/>
      <c r="H8" s="30" t="s">
        <v>12</v>
      </c>
      <c r="I8" s="31"/>
      <c r="J8" s="30" t="s">
        <v>13</v>
      </c>
      <c r="K8" s="31"/>
    </row>
    <row r="9" spans="3:11" x14ac:dyDescent="0.3">
      <c r="C9" s="27"/>
      <c r="D9" s="28"/>
      <c r="E9" s="28"/>
      <c r="F9" s="21" t="s">
        <v>3</v>
      </c>
      <c r="G9" s="22">
        <v>0.2</v>
      </c>
      <c r="H9" s="21" t="s">
        <v>4</v>
      </c>
      <c r="I9" s="22">
        <v>-0.2</v>
      </c>
      <c r="J9" s="21" t="s">
        <v>5</v>
      </c>
      <c r="K9" s="23">
        <v>0</v>
      </c>
    </row>
    <row r="10" spans="3:11" x14ac:dyDescent="0.3">
      <c r="C10" s="10" t="s">
        <v>10</v>
      </c>
      <c r="D10" s="11" t="s">
        <v>17</v>
      </c>
      <c r="E10" s="24" t="s">
        <v>27</v>
      </c>
      <c r="F10" s="32">
        <f>+$E$3</f>
        <v>5000000</v>
      </c>
      <c r="G10" s="32"/>
      <c r="H10" s="32">
        <f>+$E$3</f>
        <v>5000000</v>
      </c>
      <c r="I10" s="32"/>
      <c r="J10" s="32">
        <f>+$E$3</f>
        <v>5000000</v>
      </c>
      <c r="K10" s="33"/>
    </row>
    <row r="11" spans="3:11" x14ac:dyDescent="0.3">
      <c r="C11" s="10" t="s">
        <v>31</v>
      </c>
      <c r="D11" s="11" t="s">
        <v>18</v>
      </c>
      <c r="E11" s="24" t="s">
        <v>28</v>
      </c>
      <c r="F11" s="32">
        <f>F10*G9</f>
        <v>1000000</v>
      </c>
      <c r="G11" s="32"/>
      <c r="H11" s="32">
        <f>H10*I9</f>
        <v>-1000000</v>
      </c>
      <c r="I11" s="32"/>
      <c r="J11" s="34">
        <f>J10*K9</f>
        <v>0</v>
      </c>
      <c r="K11" s="35"/>
    </row>
    <row r="12" spans="3:11" x14ac:dyDescent="0.3">
      <c r="C12" s="10" t="s">
        <v>6</v>
      </c>
      <c r="D12" s="11" t="s">
        <v>19</v>
      </c>
      <c r="E12" s="24" t="s">
        <v>29</v>
      </c>
      <c r="F12" s="32">
        <f>F10+F11</f>
        <v>6000000</v>
      </c>
      <c r="G12" s="32"/>
      <c r="H12" s="32">
        <f>H10+H11</f>
        <v>4000000</v>
      </c>
      <c r="I12" s="32"/>
      <c r="J12" s="32">
        <f>J10+J11</f>
        <v>5000000</v>
      </c>
      <c r="K12" s="33"/>
    </row>
    <row r="13" spans="3:11" x14ac:dyDescent="0.3">
      <c r="C13" s="36"/>
      <c r="D13" s="37"/>
      <c r="E13" s="37"/>
      <c r="F13" s="37"/>
      <c r="G13" s="37"/>
      <c r="H13" s="37"/>
      <c r="I13" s="37"/>
      <c r="J13" s="37"/>
      <c r="K13" s="38"/>
    </row>
    <row r="14" spans="3:11" x14ac:dyDescent="0.3">
      <c r="C14" s="10" t="s">
        <v>47</v>
      </c>
      <c r="D14" s="11" t="s">
        <v>20</v>
      </c>
      <c r="E14" s="24" t="s">
        <v>30</v>
      </c>
      <c r="F14" s="39">
        <f>(F10+F12)/2</f>
        <v>5500000</v>
      </c>
      <c r="G14" s="39"/>
      <c r="H14" s="39">
        <f>(H10+H12)/2</f>
        <v>4500000</v>
      </c>
      <c r="I14" s="39"/>
      <c r="J14" s="39">
        <f>(J10+J12)/2</f>
        <v>5000000</v>
      </c>
      <c r="K14" s="40"/>
    </row>
    <row r="15" spans="3:11" x14ac:dyDescent="0.3">
      <c r="C15" s="36"/>
      <c r="D15" s="37"/>
      <c r="E15" s="37"/>
      <c r="F15" s="37"/>
      <c r="G15" s="37"/>
      <c r="H15" s="37"/>
      <c r="I15" s="37"/>
      <c r="J15" s="37"/>
      <c r="K15" s="38"/>
    </row>
    <row r="16" spans="3:11" x14ac:dyDescent="0.3">
      <c r="C16" s="10" t="s">
        <v>32</v>
      </c>
      <c r="D16" s="11" t="s">
        <v>21</v>
      </c>
      <c r="E16" s="24" t="s">
        <v>39</v>
      </c>
      <c r="F16" s="32">
        <f>+F14*-$E$5</f>
        <v>-8250</v>
      </c>
      <c r="G16" s="32"/>
      <c r="H16" s="32">
        <f>+H14*-$E$5</f>
        <v>-6750</v>
      </c>
      <c r="I16" s="32"/>
      <c r="J16" s="32">
        <f>+J14*-$E$5</f>
        <v>-7500</v>
      </c>
      <c r="K16" s="33"/>
    </row>
    <row r="17" spans="2:11" x14ac:dyDescent="0.3">
      <c r="C17" s="10" t="s">
        <v>40</v>
      </c>
      <c r="D17" s="11" t="s">
        <v>22</v>
      </c>
      <c r="E17" s="24" t="s">
        <v>41</v>
      </c>
      <c r="F17" s="32">
        <f>+F14*-$E$6</f>
        <v>-11000</v>
      </c>
      <c r="G17" s="32"/>
      <c r="H17" s="32">
        <f>+H14*-$E$6</f>
        <v>-9000</v>
      </c>
      <c r="I17" s="32"/>
      <c r="J17" s="32">
        <f>+J14*-$E$6</f>
        <v>-10000</v>
      </c>
      <c r="K17" s="33"/>
    </row>
    <row r="18" spans="2:11" x14ac:dyDescent="0.3">
      <c r="C18" s="10" t="s">
        <v>33</v>
      </c>
      <c r="D18" s="11" t="s">
        <v>23</v>
      </c>
      <c r="E18" s="16" t="s">
        <v>42</v>
      </c>
      <c r="F18" s="32">
        <f>+(F14+F16+F17)*-$E$4</f>
        <v>-137018.75</v>
      </c>
      <c r="G18" s="32"/>
      <c r="H18" s="32">
        <f>+(H14+H16+H17)*-$E$4</f>
        <v>-112106.25</v>
      </c>
      <c r="I18" s="32"/>
      <c r="J18" s="32">
        <f>+(J14+J16+J17)*-$E$4</f>
        <v>-124562.5</v>
      </c>
      <c r="K18" s="33"/>
    </row>
    <row r="19" spans="2:11" x14ac:dyDescent="0.3">
      <c r="C19" s="10" t="s">
        <v>7</v>
      </c>
      <c r="D19" s="11" t="s">
        <v>24</v>
      </c>
      <c r="E19" s="16" t="s">
        <v>43</v>
      </c>
      <c r="F19" s="32">
        <f>+F16+F18+F17</f>
        <v>-156268.75</v>
      </c>
      <c r="G19" s="32"/>
      <c r="H19" s="32">
        <f>+H16+H18+H17</f>
        <v>-127856.25</v>
      </c>
      <c r="I19" s="32"/>
      <c r="J19" s="32">
        <f>+J16+J18+J17</f>
        <v>-142062.5</v>
      </c>
      <c r="K19" s="33"/>
    </row>
    <row r="20" spans="2:11" x14ac:dyDescent="0.3">
      <c r="C20" s="36"/>
      <c r="D20" s="37"/>
      <c r="E20" s="37"/>
      <c r="F20" s="37"/>
      <c r="G20" s="37"/>
      <c r="H20" s="37"/>
      <c r="I20" s="37"/>
      <c r="J20" s="37"/>
      <c r="K20" s="38"/>
    </row>
    <row r="21" spans="2:11" x14ac:dyDescent="0.3">
      <c r="C21" s="10" t="s">
        <v>8</v>
      </c>
      <c r="D21" s="11" t="s">
        <v>25</v>
      </c>
      <c r="E21" s="16" t="s">
        <v>49</v>
      </c>
      <c r="F21" s="32">
        <f>F12+F19</f>
        <v>5843731.25</v>
      </c>
      <c r="G21" s="32"/>
      <c r="H21" s="32">
        <f>H12+H19</f>
        <v>3872143.75</v>
      </c>
      <c r="I21" s="32"/>
      <c r="J21" s="32">
        <f>J12+J19</f>
        <v>4857937.5</v>
      </c>
      <c r="K21" s="33"/>
    </row>
    <row r="22" spans="2:11" x14ac:dyDescent="0.3">
      <c r="C22" s="10" t="s">
        <v>9</v>
      </c>
      <c r="D22" s="11" t="s">
        <v>26</v>
      </c>
      <c r="E22" s="16" t="s">
        <v>50</v>
      </c>
      <c r="F22" s="41">
        <f>+F21/F10-1</f>
        <v>0.1687462500000001</v>
      </c>
      <c r="G22" s="41"/>
      <c r="H22" s="41">
        <f>+H21/H10-1</f>
        <v>-0.22557125</v>
      </c>
      <c r="I22" s="41"/>
      <c r="J22" s="41">
        <f>+J21/J10-1</f>
        <v>-2.8412499999999952E-2</v>
      </c>
      <c r="K22" s="42"/>
    </row>
    <row r="23" spans="2:11" x14ac:dyDescent="0.3">
      <c r="C23" s="10"/>
      <c r="D23" s="11"/>
      <c r="E23" s="16"/>
      <c r="F23" s="13"/>
      <c r="G23" s="13"/>
      <c r="H23" s="13"/>
      <c r="I23" s="13"/>
      <c r="J23" s="13"/>
      <c r="K23" s="14"/>
    </row>
    <row r="24" spans="2:11" ht="14.4" thickBot="1" x14ac:dyDescent="0.35">
      <c r="B24" s="25"/>
      <c r="C24" s="46" t="s">
        <v>51</v>
      </c>
      <c r="D24" s="47"/>
      <c r="E24" s="47"/>
      <c r="F24" s="47"/>
      <c r="G24" s="47"/>
      <c r="H24" s="47"/>
      <c r="I24" s="47"/>
      <c r="J24" s="47"/>
      <c r="K24" s="48"/>
    </row>
    <row r="25" spans="2:11" s="26" customFormat="1" ht="41.25" customHeight="1" thickBot="1" x14ac:dyDescent="0.35">
      <c r="B25" s="20">
        <v>1</v>
      </c>
      <c r="C25" s="43" t="s">
        <v>53</v>
      </c>
      <c r="D25" s="44"/>
      <c r="E25" s="44"/>
      <c r="F25" s="44"/>
      <c r="G25" s="44"/>
      <c r="H25" s="44"/>
      <c r="I25" s="44"/>
      <c r="J25" s="44"/>
      <c r="K25" s="45"/>
    </row>
    <row r="26" spans="2:11" s="26" customFormat="1" ht="37.5" customHeight="1" thickBot="1" x14ac:dyDescent="0.35">
      <c r="B26" s="20">
        <f t="shared" ref="B26:B30" si="0">+B25+1</f>
        <v>2</v>
      </c>
      <c r="C26" s="43" t="s">
        <v>45</v>
      </c>
      <c r="D26" s="44"/>
      <c r="E26" s="44"/>
      <c r="F26" s="44"/>
      <c r="G26" s="44"/>
      <c r="H26" s="44"/>
      <c r="I26" s="44"/>
      <c r="J26" s="44"/>
      <c r="K26" s="45"/>
    </row>
    <row r="27" spans="2:11" s="26" customFormat="1" ht="33.75" customHeight="1" thickBot="1" x14ac:dyDescent="0.35">
      <c r="B27" s="20">
        <f t="shared" si="0"/>
        <v>3</v>
      </c>
      <c r="C27" s="43" t="s">
        <v>44</v>
      </c>
      <c r="D27" s="44"/>
      <c r="E27" s="44"/>
      <c r="F27" s="44"/>
      <c r="G27" s="44"/>
      <c r="H27" s="44"/>
      <c r="I27" s="44"/>
      <c r="J27" s="44"/>
      <c r="K27" s="45"/>
    </row>
    <row r="28" spans="2:11" s="26" customFormat="1" ht="29.25" customHeight="1" thickBot="1" x14ac:dyDescent="0.35">
      <c r="B28" s="20">
        <f t="shared" si="0"/>
        <v>4</v>
      </c>
      <c r="C28" s="49" t="s">
        <v>35</v>
      </c>
      <c r="D28" s="50"/>
      <c r="E28" s="50"/>
      <c r="F28" s="50"/>
      <c r="G28" s="50"/>
      <c r="H28" s="50"/>
      <c r="I28" s="50"/>
      <c r="J28" s="50"/>
      <c r="K28" s="51"/>
    </row>
    <row r="29" spans="2:11" s="26" customFormat="1" ht="33.75" customHeight="1" thickBot="1" x14ac:dyDescent="0.35">
      <c r="B29" s="20">
        <f t="shared" si="0"/>
        <v>5</v>
      </c>
      <c r="C29" s="43" t="s">
        <v>46</v>
      </c>
      <c r="D29" s="44"/>
      <c r="E29" s="44"/>
      <c r="F29" s="44"/>
      <c r="G29" s="44"/>
      <c r="H29" s="44"/>
      <c r="I29" s="44"/>
      <c r="J29" s="44"/>
      <c r="K29" s="45"/>
    </row>
    <row r="30" spans="2:11" s="26" customFormat="1" ht="14.4" thickBot="1" x14ac:dyDescent="0.35">
      <c r="B30" s="20">
        <f t="shared" si="0"/>
        <v>6</v>
      </c>
      <c r="C30" s="43" t="s">
        <v>38</v>
      </c>
      <c r="D30" s="44"/>
      <c r="E30" s="44"/>
      <c r="F30" s="44"/>
      <c r="G30" s="44"/>
      <c r="H30" s="44"/>
      <c r="I30" s="44"/>
      <c r="J30" s="44"/>
      <c r="K30" s="45"/>
    </row>
    <row r="31" spans="2:11" s="26" customFormat="1" ht="34.5" customHeight="1" thickBot="1" x14ac:dyDescent="0.35">
      <c r="B31" s="20">
        <f t="shared" ref="B31" si="1">+B30+1</f>
        <v>7</v>
      </c>
      <c r="C31" s="43" t="s">
        <v>48</v>
      </c>
      <c r="D31" s="44"/>
      <c r="E31" s="44"/>
      <c r="F31" s="44"/>
      <c r="G31" s="44"/>
      <c r="H31" s="44"/>
      <c r="I31" s="44"/>
      <c r="J31" s="44"/>
      <c r="K31" s="45"/>
    </row>
    <row r="32" spans="2:11" ht="28.5" customHeight="1" thickBot="1" x14ac:dyDescent="0.35">
      <c r="B32" s="20">
        <v>8</v>
      </c>
      <c r="C32" s="43" t="s">
        <v>52</v>
      </c>
      <c r="D32" s="44"/>
      <c r="E32" s="44"/>
      <c r="F32" s="44"/>
      <c r="G32" s="44"/>
      <c r="H32" s="44"/>
      <c r="I32" s="44"/>
      <c r="J32" s="44"/>
      <c r="K32" s="45"/>
    </row>
  </sheetData>
  <mergeCells count="46">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Fixed Fees - 2.5%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ADMIN</cp:lastModifiedBy>
  <cp:lastPrinted>2024-07-29T09:59:59Z</cp:lastPrinted>
  <dcterms:created xsi:type="dcterms:W3CDTF">2024-06-06T09:43:50Z</dcterms:created>
  <dcterms:modified xsi:type="dcterms:W3CDTF">2024-09-16T06:10:46Z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